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DIALYSE\2026 - MNDIA - 2026PHIE0013\01 - DOCUMENTS DE MARCHE\EN COURS\"/>
    </mc:Choice>
  </mc:AlternateContent>
  <workbookProtection workbookAlgorithmName="SHA-512" workbookHashValue="VImDj8o5gKHEXlvPVfPRrN9A0X3NT9geMj6irbhspWT7BBdt32ehshquanpHVDLNSC0quqTAocMF7LfuOS7xZw==" workbookSaltValue="rtn2ILR6BXI8slf9EZihmw==" workbookSpinCount="100000" lockStructure="1"/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QUANTITES!$A$9:$I$15</definedName>
    <definedName name="_xlnm._FilterDatabase" localSheetId="1" hidden="1">'SPECIMENS-ECHANTILLONS'!$A$8:$G$15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6" l="1"/>
  <c r="F17" i="6"/>
  <c r="H18" i="1"/>
  <c r="I18" i="1"/>
  <c r="F18" i="1"/>
  <c r="F16" i="6" l="1"/>
  <c r="G17" i="1"/>
  <c r="G16" i="1"/>
  <c r="F9" i="6" l="1"/>
  <c r="F10" i="6"/>
  <c r="F11" i="6"/>
  <c r="F12" i="6"/>
  <c r="F13" i="6"/>
  <c r="F14" i="6"/>
  <c r="F15" i="6"/>
  <c r="D9" i="4"/>
  <c r="E9" i="4" s="1"/>
  <c r="D10" i="4"/>
  <c r="E10" i="4" s="1"/>
  <c r="D11" i="4"/>
  <c r="E11" i="4" s="1"/>
  <c r="D12" i="4"/>
  <c r="E12" i="4" s="1"/>
  <c r="D13" i="4"/>
  <c r="E13" i="4" s="1"/>
  <c r="G10" i="1"/>
  <c r="G11" i="1"/>
  <c r="G12" i="1"/>
  <c r="G13" i="1"/>
  <c r="G14" i="1"/>
  <c r="G15" i="1"/>
  <c r="G18" i="1" l="1"/>
  <c r="D8" i="4"/>
  <c r="E8" i="4" l="1"/>
  <c r="E14" i="4" s="1"/>
  <c r="D14" i="4"/>
</calcChain>
</file>

<file path=xl/sharedStrings.xml><?xml version="1.0" encoding="utf-8"?>
<sst xmlns="http://schemas.openxmlformats.org/spreadsheetml/2006/main" count="77" uniqueCount="34">
  <si>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</si>
  <si>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</si>
  <si>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</si>
  <si>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</si>
  <si>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</si>
  <si>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</si>
  <si>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</si>
  <si>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</si>
  <si>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</si>
  <si>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UNION HOSPITALIERE DE CORNOUAILLE (29)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</si>
  <si>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</si>
  <si>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</si>
  <si>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</si>
  <si>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</si>
  <si>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</si>
  <si>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t xml:space="preserve"> C.H.I. DE CORNOUAILLE
(QUIMPER-CONCARNEAU)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</si>
  <si>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</si>
  <si>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</si>
  <si>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</si>
  <si>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ACCESSOIRES POUR PLASMAPHERESE MACHINE OPTIA</t>
  </si>
  <si>
    <t>KIT CYTAPHERESE</t>
  </si>
  <si>
    <t>KIT PLASMAPHERESE</t>
  </si>
  <si>
    <t>AIGUILLE POUR PLASMAPHERESE</t>
  </si>
  <si>
    <t>17G - ACCES VEINE PERIPHERIQUE</t>
  </si>
  <si>
    <t>CATHETER A FISTULE</t>
  </si>
  <si>
    <t>CLAMP PLASTIQUE POUR LIGNE HEMODIALYSE NON STERILE</t>
  </si>
  <si>
    <t>SOLUTION DE RESTITUTION SODIUM CHLORURE 0.90%</t>
  </si>
  <si>
    <t>FLACON 500ML BI-LUER</t>
  </si>
  <si>
    <t>ACCESSOIRES POUR APHÉRÈSE LEUCOCYTAIRE POMPE ADAMONITOR</t>
  </si>
  <si>
    <t>COLONNE APHÉRÈSE</t>
  </si>
  <si>
    <t>CIRCUIT APHÉRÈSE</t>
  </si>
  <si>
    <t>SERINGUE APHÉRÈSE</t>
  </si>
  <si>
    <t>Marché public n°2026PHIE0013</t>
  </si>
  <si>
    <t>Les ruptures dans la numérotation sont donc volontaire et ne correspondent pas à une erreur (exemple : passage du lot n°6 au lot n°9).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</si>
</sst>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 wrapText="1"/>
    </xf>
    <xf numFmtId="3" fontId="14" fillId="4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5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27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I15" totalsRowShown="0" headerRowDxfId="26" tableBorderDxfId="25">
  <autoFilter ref="A9:I15"/>
  <tableColumns count="9">
    <tableColumn id="1" name="CLASSE" dataDxfId="24"/>
    <tableColumn id="2" name="LOT" dataDxfId="23"/>
    <tableColumn id="3" name="LIBELLE DU LOT" dataDxfId="22"/>
    <tableColumn id="4" name="SOUS-LOT" dataDxfId="21"/>
    <tableColumn id="5" name="LIBELLE DU SOUS-LOT" dataDxfId="20"/>
    <tableColumn id="6" name="QUANTITE TOTALE_x000a_ESTIMATIVE" dataDxfId="19"/>
    <tableColumn id="7" name="QUANTITE TOTALE_x000a_MAXIMALE_x000a_(coefficient 4)" dataDxfId="18">
      <calculatedColumnFormula>F10*4</calculatedColumnFormula>
    </tableColumn>
    <tableColumn id="8" name="C.H.U. DE BREST" dataDxfId="17"/>
    <tableColumn id="14" name=" C.H.I. DE CORNOUAILLE_x000a_(QUIMPER-CONCARNEAU)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15" totalsRowShown="0" headerRowDxfId="15" tableBorderDxfId="14">
  <autoFilter ref="A8:G15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3" totalsRowShown="0" headerRowDxfId="6" tableBorderDxfId="5">
  <autoFilter ref="A7:E13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18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activeCell="D18" sqref="D18"/>
    </sheetView>
  </sheetViews>
  <sheetFormatPr baseColWidth="10" defaultRowHeight="15" outlineLevelCol="1" x14ac:dyDescent="0.25"/>
  <cols>
    <col min="1" max="1" width="12.5703125" style="28" hidden="1" customWidth="1" outlineLevel="1"/>
    <col min="2" max="2" width="9.7109375" style="1" bestFit="1" customWidth="1" collapsed="1"/>
    <col min="3" max="3" width="60.7109375" style="28" customWidth="1"/>
    <col min="4" max="4" width="15.140625" style="1" bestFit="1" customWidth="1"/>
    <col min="5" max="5" width="60.7109375" style="28" customWidth="1"/>
    <col min="6" max="7" width="22.28515625" style="5" bestFit="1" customWidth="1"/>
    <col min="8" max="9" width="28.7109375" style="5" customWidth="1"/>
    <col min="10" max="16384" width="11.42578125" style="1"/>
  </cols>
  <sheetData>
    <row r="1" spans="1:9" ht="26.25" x14ac:dyDescent="0.25">
      <c r="A1" s="43" t="s">
        <v>17</v>
      </c>
      <c r="B1" s="43"/>
      <c r="C1" s="43"/>
      <c r="D1" s="43"/>
      <c r="E1" s="43"/>
      <c r="F1" s="43"/>
      <c r="G1" s="43"/>
      <c r="H1" s="12"/>
      <c r="I1" s="12"/>
    </row>
    <row r="2" spans="1:9" ht="23.25" x14ac:dyDescent="0.25">
      <c r="A2" s="44" t="s">
        <v>10</v>
      </c>
      <c r="B2" s="44"/>
      <c r="C2" s="44"/>
      <c r="D2" s="44"/>
      <c r="E2" s="44"/>
      <c r="F2" s="44"/>
      <c r="G2" s="44"/>
      <c r="H2" s="13"/>
      <c r="I2" s="13"/>
    </row>
    <row r="3" spans="1:9" ht="23.25" x14ac:dyDescent="0.25">
      <c r="A3" s="46" t="s">
        <v>32</v>
      </c>
      <c r="B3" s="46"/>
      <c r="C3" s="46"/>
      <c r="D3" s="46"/>
      <c r="E3" s="46"/>
      <c r="F3" s="46"/>
      <c r="G3" s="46"/>
      <c r="H3" s="13"/>
      <c r="I3" s="13"/>
    </row>
    <row r="5" spans="1:9" s="15" customFormat="1" ht="15.75" x14ac:dyDescent="0.25">
      <c r="A5" s="45" t="s">
        <v>16</v>
      </c>
      <c r="B5" s="45"/>
      <c r="C5" s="45"/>
      <c r="D5" s="45"/>
      <c r="E5" s="45"/>
      <c r="F5" s="45"/>
      <c r="G5" s="45"/>
      <c r="H5" s="14"/>
      <c r="I5" s="14"/>
    </row>
    <row r="6" spans="1:9" s="15" customFormat="1" ht="15.75" x14ac:dyDescent="0.25">
      <c r="A6" s="39"/>
      <c r="B6" s="48" t="s">
        <v>33</v>
      </c>
      <c r="C6" s="48"/>
      <c r="D6" s="48"/>
      <c r="E6" s="48"/>
      <c r="F6" s="48"/>
      <c r="G6" s="48"/>
      <c r="H6" s="14"/>
      <c r="I6" s="14"/>
    </row>
    <row r="8" spans="1:9" s="23" customFormat="1" ht="63" x14ac:dyDescent="0.35">
      <c r="A8" s="47" t="s">
        <v>7</v>
      </c>
      <c r="B8" s="47"/>
      <c r="C8" s="47"/>
      <c r="D8" s="47"/>
      <c r="E8" s="47"/>
      <c r="F8" s="47"/>
      <c r="G8" s="47"/>
      <c r="H8" s="42" t="s">
        <v>6</v>
      </c>
      <c r="I8" s="33" t="s">
        <v>9</v>
      </c>
    </row>
    <row r="9" spans="1:9" s="4" customFormat="1" ht="45" x14ac:dyDescent="0.25">
      <c r="A9" s="29" t="s">
        <v>5</v>
      </c>
      <c r="B9" s="22" t="s">
        <v>0</v>
      </c>
      <c r="C9" s="21" t="s">
        <v>1</v>
      </c>
      <c r="D9" s="22" t="s">
        <v>2</v>
      </c>
      <c r="E9" s="21" t="s">
        <v>3</v>
      </c>
      <c r="F9" s="20" t="s">
        <v>4</v>
      </c>
      <c r="G9" s="20" t="s">
        <v>11</v>
      </c>
      <c r="H9" s="9" t="s">
        <v>8</v>
      </c>
      <c r="I9" s="10" t="s">
        <v>15</v>
      </c>
    </row>
    <row r="10" spans="1:9" x14ac:dyDescent="0.25">
      <c r="A10" s="34"/>
      <c r="B10" s="35">
        <v>6</v>
      </c>
      <c r="C10" s="2" t="s">
        <v>19</v>
      </c>
      <c r="D10" s="2">
        <v>1</v>
      </c>
      <c r="E10" s="2" t="s">
        <v>20</v>
      </c>
      <c r="F10" s="8">
        <v>10</v>
      </c>
      <c r="G10" s="24">
        <f t="shared" ref="G10:G11" si="0">F10*4</f>
        <v>40</v>
      </c>
      <c r="H10" s="7">
        <v>10</v>
      </c>
      <c r="I10" s="6"/>
    </row>
    <row r="11" spans="1:9" x14ac:dyDescent="0.25">
      <c r="A11" s="34"/>
      <c r="B11" s="35">
        <v>6</v>
      </c>
      <c r="C11" s="2" t="s">
        <v>19</v>
      </c>
      <c r="D11" s="2">
        <v>2</v>
      </c>
      <c r="E11" s="2" t="s">
        <v>21</v>
      </c>
      <c r="F11" s="8">
        <v>350</v>
      </c>
      <c r="G11" s="24">
        <f t="shared" si="0"/>
        <v>1400</v>
      </c>
      <c r="H11" s="7">
        <v>350</v>
      </c>
      <c r="I11" s="6"/>
    </row>
    <row r="12" spans="1:9" x14ac:dyDescent="0.25">
      <c r="A12" s="34"/>
      <c r="B12" s="35">
        <v>9</v>
      </c>
      <c r="C12" s="2" t="s">
        <v>22</v>
      </c>
      <c r="D12" s="2">
        <v>1</v>
      </c>
      <c r="E12" s="2" t="s">
        <v>23</v>
      </c>
      <c r="F12" s="8">
        <v>100</v>
      </c>
      <c r="G12" s="24">
        <f t="shared" ref="G12:G13" si="1">F12*4</f>
        <v>400</v>
      </c>
      <c r="H12" s="7">
        <v>100</v>
      </c>
      <c r="I12" s="6"/>
    </row>
    <row r="13" spans="1:9" x14ac:dyDescent="0.25">
      <c r="A13" s="34"/>
      <c r="B13" s="35">
        <v>17</v>
      </c>
      <c r="C13" s="2" t="s">
        <v>25</v>
      </c>
      <c r="D13" s="2">
        <v>1</v>
      </c>
      <c r="E13" s="2" t="s">
        <v>25</v>
      </c>
      <c r="F13" s="8">
        <v>300</v>
      </c>
      <c r="G13" s="24">
        <f t="shared" si="1"/>
        <v>1200</v>
      </c>
      <c r="H13" s="7">
        <v>300</v>
      </c>
      <c r="I13" s="6"/>
    </row>
    <row r="14" spans="1:9" x14ac:dyDescent="0.25">
      <c r="A14" s="34"/>
      <c r="B14" s="35">
        <v>36</v>
      </c>
      <c r="C14" s="2" t="s">
        <v>26</v>
      </c>
      <c r="D14" s="2">
        <v>1</v>
      </c>
      <c r="E14" s="2" t="s">
        <v>27</v>
      </c>
      <c r="F14" s="8">
        <v>3200</v>
      </c>
      <c r="G14" s="24">
        <f t="shared" ref="G14:G15" si="2">F14*4</f>
        <v>12800</v>
      </c>
      <c r="H14" s="7">
        <v>1200</v>
      </c>
      <c r="I14" s="6">
        <v>2000</v>
      </c>
    </row>
    <row r="15" spans="1:9" ht="30" x14ac:dyDescent="0.25">
      <c r="A15" s="34"/>
      <c r="B15" s="35">
        <v>41</v>
      </c>
      <c r="C15" s="2" t="s">
        <v>28</v>
      </c>
      <c r="D15" s="2">
        <v>1</v>
      </c>
      <c r="E15" s="2" t="s">
        <v>29</v>
      </c>
      <c r="F15" s="8">
        <v>20</v>
      </c>
      <c r="G15" s="24">
        <f t="shared" si="2"/>
        <v>80</v>
      </c>
      <c r="H15" s="7">
        <v>20</v>
      </c>
      <c r="I15" s="6"/>
    </row>
    <row r="16" spans="1:9" ht="30" x14ac:dyDescent="0.25">
      <c r="A16" s="34"/>
      <c r="B16" s="35">
        <v>41</v>
      </c>
      <c r="C16" s="2" t="s">
        <v>28</v>
      </c>
      <c r="D16" s="2">
        <v>2</v>
      </c>
      <c r="E16" s="2" t="s">
        <v>30</v>
      </c>
      <c r="F16" s="8">
        <v>20</v>
      </c>
      <c r="G16" s="24">
        <f t="shared" ref="G16:G17" si="3">F16*4</f>
        <v>80</v>
      </c>
      <c r="H16" s="7">
        <v>20</v>
      </c>
      <c r="I16" s="6"/>
    </row>
    <row r="17" spans="1:9" ht="30" x14ac:dyDescent="0.25">
      <c r="A17" s="34"/>
      <c r="B17" s="35">
        <v>41</v>
      </c>
      <c r="C17" s="2" t="s">
        <v>28</v>
      </c>
      <c r="D17" s="2">
        <v>3</v>
      </c>
      <c r="E17" s="2" t="s">
        <v>31</v>
      </c>
      <c r="F17" s="8">
        <v>20</v>
      </c>
      <c r="G17" s="24">
        <f t="shared" si="3"/>
        <v>80</v>
      </c>
      <c r="H17" s="7">
        <v>20</v>
      </c>
      <c r="I17" s="6"/>
    </row>
    <row r="18" spans="1:9" x14ac:dyDescent="0.25">
      <c r="F18" s="18">
        <f>SUBTOTAL(9,F10:F17)</f>
        <v>4020</v>
      </c>
      <c r="G18" s="18">
        <f>SUBTOTAL(9,G10:G17)</f>
        <v>16080</v>
      </c>
      <c r="H18" s="18">
        <f t="shared" ref="H18:I18" si="4">SUBTOTAL(9,H10:H17)</f>
        <v>2020</v>
      </c>
      <c r="I18" s="18">
        <f t="shared" si="4"/>
        <v>2000</v>
      </c>
    </row>
  </sheetData>
  <sheetProtection algorithmName="SHA-512" hashValue="Dn8ZQ0f6HpZotcAB4NeUpVCP/ORCNdrZIzUveRYBR8jSIG2kcyX9eObnsS1SZnUwQlbR9CGmZi6ZSc7MNf4XnQ==" saltValue="3M/sZvfV7JgPNRvvugoqWg==" spinCount="100000" sheet="1" formatCells="0" formatColumns="0" formatRows="0" sort="0" autoFilter="0"/>
  <mergeCells count="6">
    <mergeCell ref="A1:G1"/>
    <mergeCell ref="A2:G2"/>
    <mergeCell ref="A5:G5"/>
    <mergeCell ref="A3:G3"/>
    <mergeCell ref="A8:G8"/>
    <mergeCell ref="B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7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G17" sqref="G17"/>
    </sheetView>
  </sheetViews>
  <sheetFormatPr baseColWidth="10" defaultRowHeight="15" outlineLevelCol="1" x14ac:dyDescent="0.25"/>
  <cols>
    <col min="1" max="1" width="12.5703125" style="28" hidden="1" customWidth="1" outlineLevel="1"/>
    <col min="2" max="2" width="9.7109375" style="1" bestFit="1" customWidth="1" collapsed="1"/>
    <col min="3" max="3" width="60.7109375" style="28" customWidth="1"/>
    <col min="4" max="4" width="15.140625" style="1" bestFit="1" customWidth="1"/>
    <col min="5" max="5" width="60.7109375" style="28" customWidth="1"/>
    <col min="6" max="6" width="30.140625" style="5" bestFit="1" customWidth="1"/>
    <col min="7" max="7" width="28.7109375" style="11" customWidth="1"/>
    <col min="8" max="16384" width="11.42578125" style="1"/>
  </cols>
  <sheetData>
    <row r="1" spans="1:7" ht="26.25" x14ac:dyDescent="0.25">
      <c r="A1" s="43" t="s">
        <v>13</v>
      </c>
      <c r="B1" s="43"/>
      <c r="C1" s="43"/>
      <c r="D1" s="43"/>
      <c r="E1" s="43"/>
      <c r="F1" s="43"/>
      <c r="G1" s="12"/>
    </row>
    <row r="2" spans="1:7" ht="23.25" x14ac:dyDescent="0.25">
      <c r="A2" s="44" t="s">
        <v>10</v>
      </c>
      <c r="B2" s="44"/>
      <c r="C2" s="44"/>
      <c r="D2" s="44"/>
      <c r="E2" s="44"/>
      <c r="F2" s="44"/>
      <c r="G2" s="13"/>
    </row>
    <row r="3" spans="1:7" ht="23.25" x14ac:dyDescent="0.25">
      <c r="A3" s="46" t="s">
        <v>32</v>
      </c>
      <c r="B3" s="46"/>
      <c r="C3" s="46"/>
      <c r="D3" s="46"/>
      <c r="E3" s="46"/>
      <c r="F3" s="46"/>
      <c r="G3" s="13"/>
    </row>
    <row r="4" spans="1:7" x14ac:dyDescent="0.25">
      <c r="A4" s="30"/>
      <c r="B4" s="15"/>
      <c r="C4" s="30"/>
      <c r="D4" s="15"/>
      <c r="E4" s="30"/>
      <c r="F4" s="36"/>
    </row>
    <row r="5" spans="1:7" ht="15.75" x14ac:dyDescent="0.25">
      <c r="A5" s="45" t="s">
        <v>12</v>
      </c>
      <c r="B5" s="45"/>
      <c r="C5" s="45"/>
      <c r="D5" s="45"/>
      <c r="E5" s="45"/>
      <c r="F5" s="45"/>
    </row>
    <row r="7" spans="1:7" s="23" customFormat="1" ht="21" customHeight="1" x14ac:dyDescent="0.35">
      <c r="A7" s="47" t="s">
        <v>7</v>
      </c>
      <c r="B7" s="47"/>
      <c r="C7" s="47"/>
      <c r="D7" s="47"/>
      <c r="E7" s="47"/>
      <c r="F7" s="47"/>
      <c r="G7" s="32" t="s">
        <v>6</v>
      </c>
    </row>
    <row r="8" spans="1:7" s="4" customFormat="1" ht="30" x14ac:dyDescent="0.25">
      <c r="A8" s="31" t="s">
        <v>5</v>
      </c>
      <c r="B8" s="16" t="s">
        <v>0</v>
      </c>
      <c r="C8" s="21" t="s">
        <v>1</v>
      </c>
      <c r="D8" s="16" t="s">
        <v>2</v>
      </c>
      <c r="E8" s="21" t="s">
        <v>3</v>
      </c>
      <c r="F8" s="17" t="s">
        <v>14</v>
      </c>
      <c r="G8" s="9" t="s">
        <v>8</v>
      </c>
    </row>
    <row r="9" spans="1:7" x14ac:dyDescent="0.25">
      <c r="A9" s="34"/>
      <c r="B9" s="35">
        <v>6</v>
      </c>
      <c r="C9" s="2" t="s">
        <v>19</v>
      </c>
      <c r="D9" s="2">
        <v>1</v>
      </c>
      <c r="E9" s="2" t="s">
        <v>20</v>
      </c>
      <c r="F9" s="8">
        <f t="shared" ref="F9:F11" si="0">+SUM(G9:G9)</f>
        <v>1</v>
      </c>
      <c r="G9" s="38">
        <v>1</v>
      </c>
    </row>
    <row r="10" spans="1:7" x14ac:dyDescent="0.25">
      <c r="A10" s="34"/>
      <c r="B10" s="35">
        <v>6</v>
      </c>
      <c r="C10" s="2" t="s">
        <v>19</v>
      </c>
      <c r="D10" s="2">
        <v>2</v>
      </c>
      <c r="E10" s="2" t="s">
        <v>21</v>
      </c>
      <c r="F10" s="8">
        <f t="shared" si="0"/>
        <v>1</v>
      </c>
      <c r="G10" s="38">
        <v>1</v>
      </c>
    </row>
    <row r="11" spans="1:7" x14ac:dyDescent="0.25">
      <c r="A11" s="34"/>
      <c r="B11" s="35">
        <v>9</v>
      </c>
      <c r="C11" s="2" t="s">
        <v>22</v>
      </c>
      <c r="D11" s="2">
        <v>1</v>
      </c>
      <c r="E11" s="2" t="s">
        <v>23</v>
      </c>
      <c r="F11" s="8">
        <f t="shared" si="0"/>
        <v>1</v>
      </c>
      <c r="G11" s="38">
        <v>1</v>
      </c>
    </row>
    <row r="12" spans="1:7" x14ac:dyDescent="0.25">
      <c r="A12" s="34"/>
      <c r="B12" s="35">
        <v>17</v>
      </c>
      <c r="C12" s="2" t="s">
        <v>25</v>
      </c>
      <c r="D12" s="2">
        <v>1</v>
      </c>
      <c r="E12" s="2" t="s">
        <v>25</v>
      </c>
      <c r="F12" s="8">
        <f t="shared" ref="F12:F13" si="1">+SUM(G12:G12)</f>
        <v>1</v>
      </c>
      <c r="G12" s="38">
        <v>1</v>
      </c>
    </row>
    <row r="13" spans="1:7" x14ac:dyDescent="0.25">
      <c r="A13" s="34"/>
      <c r="B13" s="35">
        <v>36</v>
      </c>
      <c r="C13" s="2" t="s">
        <v>26</v>
      </c>
      <c r="D13" s="2">
        <v>1</v>
      </c>
      <c r="E13" s="2" t="s">
        <v>27</v>
      </c>
      <c r="F13" s="8">
        <f t="shared" si="1"/>
        <v>2</v>
      </c>
      <c r="G13" s="38">
        <v>2</v>
      </c>
    </row>
    <row r="14" spans="1:7" ht="30" x14ac:dyDescent="0.25">
      <c r="A14" s="34"/>
      <c r="B14" s="35">
        <v>41</v>
      </c>
      <c r="C14" s="2" t="s">
        <v>28</v>
      </c>
      <c r="D14" s="2">
        <v>1</v>
      </c>
      <c r="E14" s="2" t="s">
        <v>29</v>
      </c>
      <c r="F14" s="8">
        <f t="shared" ref="F14:F15" si="2">+SUM(G14:G14)</f>
        <v>0</v>
      </c>
      <c r="G14" s="38">
        <v>0</v>
      </c>
    </row>
    <row r="15" spans="1:7" ht="30" x14ac:dyDescent="0.25">
      <c r="A15" s="34"/>
      <c r="B15" s="35">
        <v>41</v>
      </c>
      <c r="C15" s="2" t="s">
        <v>28</v>
      </c>
      <c r="D15" s="2">
        <v>2</v>
      </c>
      <c r="E15" s="2" t="s">
        <v>30</v>
      </c>
      <c r="F15" s="8">
        <f t="shared" si="2"/>
        <v>0</v>
      </c>
      <c r="G15" s="38">
        <v>0</v>
      </c>
    </row>
    <row r="16" spans="1:7" ht="30" x14ac:dyDescent="0.25">
      <c r="A16" s="34"/>
      <c r="B16" s="35">
        <v>41</v>
      </c>
      <c r="C16" s="2" t="s">
        <v>28</v>
      </c>
      <c r="D16" s="2">
        <v>2</v>
      </c>
      <c r="E16" s="2" t="s">
        <v>31</v>
      </c>
      <c r="F16" s="8">
        <f t="shared" ref="F16" si="3">+SUM(G16:G16)</f>
        <v>0</v>
      </c>
      <c r="G16" s="38">
        <v>0</v>
      </c>
    </row>
    <row r="17" spans="6:7" x14ac:dyDescent="0.25">
      <c r="F17" s="18">
        <f>SUBTOTAL(9,F9:F16)</f>
        <v>6</v>
      </c>
      <c r="G17" s="18">
        <f>SUBTOTAL(9,G9:G16)</f>
        <v>6</v>
      </c>
    </row>
  </sheetData>
  <sheetProtection algorithmName="SHA-512" hashValue="pi7jlwAKdMKkPqYnMIFwI0U5k8icL8gAFUrWFwsWl9og6EET6Kg/feUZoqeAiQhIPDgGWEBacx2s0PLMPwPGUA==" saltValue="rUzkfpYaS3jSCWDSETGBZA==" spinCount="100000" sheet="1" formatCells="0" formatColumns="0" formatRows="0" sort="0" autoFilter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14"/>
  <sheetViews>
    <sheetView showGridLines="0" topLeftCell="B1" zoomScale="85" zoomScaleNormal="85" workbookViewId="0">
      <pane ySplit="7" topLeftCell="A8" activePane="bottomLeft" state="frozen"/>
      <selection pane="bottomLeft" activeCell="C36" sqref="C36"/>
    </sheetView>
  </sheetViews>
  <sheetFormatPr baseColWidth="10" defaultRowHeight="15" outlineLevelCol="1" x14ac:dyDescent="0.25"/>
  <cols>
    <col min="1" max="1" width="12.5703125" style="28" hidden="1" customWidth="1" outlineLevel="1"/>
    <col min="2" max="2" width="9.7109375" style="1" bestFit="1" customWidth="1" collapsed="1"/>
    <col min="3" max="3" width="60.7109375" style="28" customWidth="1"/>
    <col min="4" max="5" width="22.28515625" style="5" bestFit="1" customWidth="1"/>
    <col min="6" max="16384" width="11.42578125" style="1"/>
  </cols>
  <sheetData>
    <row r="1" spans="1:5" ht="26.25" x14ac:dyDescent="0.25">
      <c r="A1" s="43" t="s">
        <v>18</v>
      </c>
      <c r="B1" s="43"/>
      <c r="C1" s="43"/>
      <c r="D1" s="43"/>
      <c r="E1" s="43"/>
    </row>
    <row r="2" spans="1:5" ht="23.25" x14ac:dyDescent="0.25">
      <c r="A2" s="44" t="s">
        <v>10</v>
      </c>
      <c r="B2" s="44"/>
      <c r="C2" s="44"/>
      <c r="D2" s="44"/>
      <c r="E2" s="44"/>
    </row>
    <row r="3" spans="1:5" ht="15.75" x14ac:dyDescent="0.25">
      <c r="A3" s="46" t="s">
        <v>32</v>
      </c>
      <c r="B3" s="46"/>
      <c r="C3" s="46"/>
      <c r="D3" s="46"/>
      <c r="E3" s="46"/>
    </row>
    <row r="4" spans="1:5" x14ac:dyDescent="0.25">
      <c r="A4" s="30"/>
      <c r="B4" s="15"/>
      <c r="C4" s="30"/>
      <c r="D4" s="36"/>
      <c r="E4" s="36"/>
    </row>
    <row r="5" spans="1:5" s="15" customFormat="1" ht="15.75" x14ac:dyDescent="0.25">
      <c r="A5" s="45" t="s">
        <v>16</v>
      </c>
      <c r="B5" s="45"/>
      <c r="C5" s="45"/>
      <c r="D5" s="45"/>
      <c r="E5" s="45"/>
    </row>
    <row r="7" spans="1:5" s="19" customFormat="1" ht="45" x14ac:dyDescent="0.25">
      <c r="A7" s="25" t="s">
        <v>5</v>
      </c>
      <c r="B7" s="26" t="s">
        <v>0</v>
      </c>
      <c r="C7" s="26" t="s">
        <v>1</v>
      </c>
      <c r="D7" s="27" t="s">
        <v>4</v>
      </c>
      <c r="E7" s="37" t="s">
        <v>11</v>
      </c>
    </row>
    <row r="8" spans="1:5" x14ac:dyDescent="0.25">
      <c r="A8" s="40"/>
      <c r="B8" s="3">
        <v>6</v>
      </c>
      <c r="C8" s="2" t="s">
        <v>19</v>
      </c>
      <c r="D8" s="8">
        <f>SUMIFS(QUANTITES!F:F,QUANTITES!B:B,LOTS!B8)</f>
        <v>360</v>
      </c>
      <c r="E8" s="24">
        <f t="shared" ref="E8" si="0">D8*4</f>
        <v>1440</v>
      </c>
    </row>
    <row r="9" spans="1:5" x14ac:dyDescent="0.25">
      <c r="A9" s="41"/>
      <c r="B9" s="35">
        <v>9</v>
      </c>
      <c r="C9" s="2" t="s">
        <v>22</v>
      </c>
      <c r="D9" s="8">
        <f>SUMIFS(QUANTITES!F:F,QUANTITES!B:B,LOTS!B9)</f>
        <v>100</v>
      </c>
      <c r="E9" s="24">
        <f t="shared" ref="E9:E13" si="1">D9*4</f>
        <v>400</v>
      </c>
    </row>
    <row r="10" spans="1:5" x14ac:dyDescent="0.25">
      <c r="A10" s="41"/>
      <c r="B10" s="35">
        <v>10</v>
      </c>
      <c r="C10" s="2" t="s">
        <v>24</v>
      </c>
      <c r="D10" s="8">
        <f>SUMIFS(QUANTITES!F:F,QUANTITES!B:B,LOTS!B10)</f>
        <v>0</v>
      </c>
      <c r="E10" s="24">
        <f t="shared" si="1"/>
        <v>0</v>
      </c>
    </row>
    <row r="11" spans="1:5" x14ac:dyDescent="0.25">
      <c r="A11" s="41"/>
      <c r="B11" s="35">
        <v>17</v>
      </c>
      <c r="C11" s="2" t="s">
        <v>25</v>
      </c>
      <c r="D11" s="8">
        <f>SUMIFS(QUANTITES!F:F,QUANTITES!B:B,LOTS!B11)</f>
        <v>300</v>
      </c>
      <c r="E11" s="24">
        <f t="shared" si="1"/>
        <v>1200</v>
      </c>
    </row>
    <row r="12" spans="1:5" x14ac:dyDescent="0.25">
      <c r="A12" s="41"/>
      <c r="B12" s="35">
        <v>36</v>
      </c>
      <c r="C12" s="2" t="s">
        <v>26</v>
      </c>
      <c r="D12" s="8">
        <f>SUMIFS(QUANTITES!F:F,QUANTITES!B:B,LOTS!B12)</f>
        <v>3200</v>
      </c>
      <c r="E12" s="24">
        <f t="shared" si="1"/>
        <v>12800</v>
      </c>
    </row>
    <row r="13" spans="1:5" ht="30" x14ac:dyDescent="0.25">
      <c r="A13" s="41"/>
      <c r="B13" s="35">
        <v>41</v>
      </c>
      <c r="C13" s="2" t="s">
        <v>28</v>
      </c>
      <c r="D13" s="8">
        <f>SUMIFS(QUANTITES!F:F,QUANTITES!B:B,LOTS!B13)</f>
        <v>60</v>
      </c>
      <c r="E13" s="24">
        <f t="shared" si="1"/>
        <v>240</v>
      </c>
    </row>
    <row r="14" spans="1:5" x14ac:dyDescent="0.25">
      <c r="A14" s="19"/>
      <c r="B14" s="4"/>
      <c r="C14" s="19"/>
      <c r="D14" s="18">
        <f>SUBTOTAL(9,Tableau3[QUANTITE TOTALE
ESTIMATIVE])</f>
        <v>4020</v>
      </c>
      <c r="E14" s="18">
        <f>SUBTOTAL(9,Tableau3[QUANTITE TOTALE
MAXIMALE
(coefficient 4)])</f>
        <v>16080</v>
      </c>
    </row>
  </sheetData>
  <sheetProtection algorithmName="SHA-512" hashValue="j3x40WbtPgPbNmqZIn6YhQ8vSZUwrNZzJ+1RoRSoxRd4x5LDEJ3Y72SkqXb2EVhSc+y7pumwley3MBgwrLdWOQ==" saltValue="a8UvOt0VFmY62iUOpgjV6g==" spinCount="100000" sheet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2024-02-09T14:37:26Z</cp:lastPrinted>
  <dcterms:created xsi:type="dcterms:W3CDTF">2023-01-25T10:16:38Z</dcterms:created>
  <dcterms:modified xsi:type="dcterms:W3CDTF">2026-02-20T16:55:06Z</dcterms:modified>
</cp:coreProperties>
</file>